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995ECCA-4F5B-47F6-8A22-3C5FAC98171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3.1.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9" i="4" l="1"/>
  <c r="E14" i="4" s="1"/>
  <c r="I12" i="4" l="1"/>
  <c r="I7" i="4"/>
  <c r="K7" i="4" s="1"/>
  <c r="I8" i="4"/>
  <c r="K8" i="4" s="1"/>
  <c r="K12" i="4" l="1"/>
  <c r="I10" i="4"/>
  <c r="I5" i="4"/>
  <c r="J5" i="4" s="1"/>
  <c r="J9" i="4" s="1"/>
  <c r="I6" i="4"/>
  <c r="K6" i="4" l="1"/>
  <c r="K9" i="4" s="1"/>
  <c r="I9" i="4"/>
  <c r="J10" i="4"/>
  <c r="J13" i="4" s="1"/>
  <c r="K5" i="4"/>
  <c r="K10" i="4" l="1"/>
  <c r="D13" i="4"/>
  <c r="I11" i="4" l="1"/>
  <c r="I13" i="4" s="1"/>
  <c r="F11" i="4"/>
  <c r="K11" i="4" l="1"/>
  <c r="K13" i="4" s="1"/>
  <c r="F5" i="4"/>
  <c r="F6" i="4"/>
  <c r="F9" i="4" s="1"/>
  <c r="D9" i="4"/>
  <c r="D14" i="4" s="1"/>
  <c r="F10" i="4"/>
  <c r="F13" i="4" s="1"/>
  <c r="J14" i="4" l="1"/>
  <c r="K14" i="4"/>
  <c r="I14" i="4" l="1"/>
  <c r="F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Цена указывается за 1 метр</t>
        </r>
      </text>
    </comment>
    <comment ref="H10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Цена указывается за 1 метр</t>
        </r>
      </text>
    </comment>
  </commentList>
</comments>
</file>

<file path=xl/sharedStrings.xml><?xml version="1.0" encoding="utf-8"?>
<sst xmlns="http://schemas.openxmlformats.org/spreadsheetml/2006/main" count="62" uniqueCount="46">
  <si>
    <t>Должность</t>
  </si>
  <si>
    <t>Цена без НДС; руб.</t>
  </si>
  <si>
    <t>ИТОГО:</t>
  </si>
  <si>
    <t>Х</t>
  </si>
  <si>
    <t>Сумма без НДС; руб.</t>
  </si>
  <si>
    <t>Сумма с НДС; руб.</t>
  </si>
  <si>
    <t>Приложение 3.1</t>
  </si>
  <si>
    <t>(Фамилия И.О.)</t>
  </si>
  <si>
    <t>№ п/п</t>
  </si>
  <si>
    <t>Наименование</t>
  </si>
  <si>
    <t>Тара/ Упаковка</t>
  </si>
  <si>
    <t>Масса Брутто; кг</t>
  </si>
  <si>
    <t>Размеры грузового места (макс) ДхШхВ; мм</t>
  </si>
  <si>
    <t>НДС (20%); руб.</t>
  </si>
  <si>
    <t>Место складирования</t>
  </si>
  <si>
    <t>1.</t>
  </si>
  <si>
    <t>2.</t>
  </si>
  <si>
    <t>Длина; м</t>
  </si>
  <si>
    <t>Металлический барабан</t>
  </si>
  <si>
    <t>Металлический барабан № 18</t>
  </si>
  <si>
    <t>3.</t>
  </si>
  <si>
    <t>Масса Нетто*; кг</t>
  </si>
  <si>
    <t>ИТОГО по Унтыгейскому месторождению:</t>
  </si>
  <si>
    <t>Тюменская область, Ханты-Мансийский Автономный Округ-Югра, 619 км Федеральной автодороги Тюмень-Сургут, район пос. Сентябрьский, Западно-Малобалыкское месторождение</t>
  </si>
  <si>
    <t>Тюменская область, 
Ханты-Мансийский Автономный 
Округ-Югра, Сургутский район, 
район пос. Угут, 
Унтыгейское месторождение</t>
  </si>
  <si>
    <t>Номенклатура, объемы реализации, ориентировочные стоимости нефтепогружного кабеля б/у, находящегося в собственности ООО "КанБайкал", в 2024 году</t>
  </si>
  <si>
    <t>Нефтепогружной  кабель б/у:
- полиэтилен (медь): 3х16; 3х21,15; 3х25
- свинец: 3х13; 3х16</t>
  </si>
  <si>
    <t>ИТОГО по Западно-Малобалыкскому месторождению:</t>
  </si>
  <si>
    <t>Примечание:  
*Масса нетто/брутто нефтепогружного  кабеля б/у ориентировочная, для расчета транспортных затрат. Нефтепогружной кабель б/у намотан на металлический кабельный барабан.
** Цена приобретения нефтепогружного  кабеля б/у указывается за 1 метр (руб. с НДС).</t>
  </si>
  <si>
    <t>Нефтепогружной  кабель б/у:
- полиэтилен (медь): 3х16
- свинец: 3х16</t>
  </si>
  <si>
    <t>1800х1140х1800 - 15 г.м. вместе с позицией 2</t>
  </si>
  <si>
    <t>Скрап 120-130</t>
  </si>
  <si>
    <t>5.</t>
  </si>
  <si>
    <t>6.</t>
  </si>
  <si>
    <t>1800х1140х1800 - 12 г.м. вместе с позицией 5</t>
  </si>
  <si>
    <t>Мешок</t>
  </si>
  <si>
    <t>800х700 - 1 г.м.</t>
  </si>
  <si>
    <t>7.</t>
  </si>
  <si>
    <t>13 г.м.</t>
  </si>
  <si>
    <t xml:space="preserve"> </t>
  </si>
  <si>
    <t>1800х1140х1800 - 12 г.м. вместе с позицией 6</t>
  </si>
  <si>
    <t>1800х1140х1800 - 18 г.м. вместе с позицией 1 и 3</t>
  </si>
  <si>
    <t>1800х1140х1800 - 18 г.м. вместе с позицией 2</t>
  </si>
  <si>
    <t>800х700 - 4 г.м.</t>
  </si>
  <si>
    <t>22 г.м.</t>
  </si>
  <si>
    <t>35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</si>
</sst>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4" fontId="5" fillId="0" borderId="0" xfId="0" applyNumberFormat="1" applyFont="1"/>
    <xf numFmtId="0" fontId="4" fillId="0" borderId="0" xfId="0" applyFont="1" applyFill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4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Normal="100" zoomScaleSheetLayoutView="110" workbookViewId="0">
      <selection activeCell="L1" sqref="L1"/>
    </sheetView>
  </sheetViews>
  <sheetFormatPr defaultColWidth="9.1796875" defaultRowHeight="13" x14ac:dyDescent="0.35"/>
  <cols>
    <col min="1" max="1" width="4.7265625" style="3" customWidth="1"/>
    <col min="2" max="2" width="47.54296875" style="4" customWidth="1"/>
    <col min="3" max="3" width="17.1796875" style="4" customWidth="1"/>
    <col min="4" max="4" width="15.26953125" style="4" customWidth="1"/>
    <col min="5" max="5" width="13.26953125" style="4" customWidth="1"/>
    <col min="6" max="6" width="12.453125" style="4" customWidth="1"/>
    <col min="7" max="7" width="22.26953125" style="4" customWidth="1"/>
    <col min="8" max="8" width="15.1796875" style="4" customWidth="1"/>
    <col min="9" max="9" width="14.453125" style="4" bestFit="1" customWidth="1"/>
    <col min="10" max="10" width="11" style="4" customWidth="1"/>
    <col min="11" max="11" width="15.54296875" style="4" customWidth="1"/>
    <col min="12" max="12" width="32.54296875" style="4" customWidth="1"/>
    <col min="13" max="16384" width="9.1796875" style="4"/>
  </cols>
  <sheetData>
    <row r="1" spans="1:12" s="11" customFormat="1" ht="16.5" x14ac:dyDescent="0.35">
      <c r="A1" s="10"/>
      <c r="L1" s="59" t="s">
        <v>6</v>
      </c>
    </row>
    <row r="2" spans="1:12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s="12" customFormat="1" ht="33.75" customHeight="1" x14ac:dyDescent="0.35">
      <c r="A3" s="48" t="s">
        <v>25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26" x14ac:dyDescent="0.35">
      <c r="A4" s="8" t="s">
        <v>8</v>
      </c>
      <c r="B4" s="2" t="s">
        <v>9</v>
      </c>
      <c r="C4" s="2" t="s">
        <v>10</v>
      </c>
      <c r="D4" s="2" t="s">
        <v>17</v>
      </c>
      <c r="E4" s="8" t="s">
        <v>21</v>
      </c>
      <c r="F4" s="8" t="s">
        <v>11</v>
      </c>
      <c r="G4" s="2" t="s">
        <v>12</v>
      </c>
      <c r="H4" s="2" t="s">
        <v>1</v>
      </c>
      <c r="I4" s="2" t="s">
        <v>4</v>
      </c>
      <c r="J4" s="2" t="s">
        <v>13</v>
      </c>
      <c r="K4" s="2" t="s">
        <v>5</v>
      </c>
      <c r="L4" s="2" t="s">
        <v>14</v>
      </c>
    </row>
    <row r="5" spans="1:12" s="11" customFormat="1" ht="60" customHeight="1" x14ac:dyDescent="0.35">
      <c r="A5" s="13" t="s">
        <v>15</v>
      </c>
      <c r="B5" s="14" t="s">
        <v>29</v>
      </c>
      <c r="C5" s="15" t="s">
        <v>18</v>
      </c>
      <c r="D5" s="46">
        <v>41501</v>
      </c>
      <c r="E5" s="16">
        <v>51940.57</v>
      </c>
      <c r="F5" s="17">
        <f>E5</f>
        <v>51940.57</v>
      </c>
      <c r="G5" s="15" t="s">
        <v>30</v>
      </c>
      <c r="H5" s="18"/>
      <c r="I5" s="41">
        <f>D5*H5</f>
        <v>0</v>
      </c>
      <c r="J5" s="42">
        <f>I5*0.2</f>
        <v>0</v>
      </c>
      <c r="K5" s="41">
        <f>SUM(I5:J5)</f>
        <v>0</v>
      </c>
      <c r="L5" s="53" t="s">
        <v>24</v>
      </c>
    </row>
    <row r="6" spans="1:12" s="11" customFormat="1" ht="46.5" x14ac:dyDescent="0.35">
      <c r="A6" s="13" t="s">
        <v>16</v>
      </c>
      <c r="B6" s="19" t="s">
        <v>19</v>
      </c>
      <c r="C6" s="15" t="s">
        <v>3</v>
      </c>
      <c r="D6" s="15" t="s">
        <v>3</v>
      </c>
      <c r="E6" s="17">
        <v>4284</v>
      </c>
      <c r="F6" s="17">
        <f>E6</f>
        <v>4284</v>
      </c>
      <c r="G6" s="15" t="s">
        <v>41</v>
      </c>
      <c r="H6" s="18"/>
      <c r="I6" s="41">
        <f>E6*H6</f>
        <v>0</v>
      </c>
      <c r="J6" s="42">
        <v>0</v>
      </c>
      <c r="K6" s="41">
        <f>SUM(I6:J6)</f>
        <v>0</v>
      </c>
      <c r="L6" s="54"/>
    </row>
    <row r="7" spans="1:12" s="11" customFormat="1" ht="42.75" customHeight="1" x14ac:dyDescent="0.35">
      <c r="A7" s="13" t="s">
        <v>20</v>
      </c>
      <c r="B7" s="19" t="s">
        <v>31</v>
      </c>
      <c r="C7" s="15" t="s">
        <v>18</v>
      </c>
      <c r="D7" s="15" t="s">
        <v>3</v>
      </c>
      <c r="E7" s="47">
        <v>1615</v>
      </c>
      <c r="F7" s="47">
        <v>1615</v>
      </c>
      <c r="G7" s="15" t="s">
        <v>42</v>
      </c>
      <c r="H7" s="18"/>
      <c r="I7" s="41">
        <f t="shared" ref="I7:I8" si="0">E7*H7</f>
        <v>0</v>
      </c>
      <c r="J7" s="42">
        <v>0</v>
      </c>
      <c r="K7" s="41">
        <f t="shared" ref="K7:K8" si="1">SUM(I7:J7)</f>
        <v>0</v>
      </c>
      <c r="L7" s="54"/>
    </row>
    <row r="8" spans="1:12" s="11" customFormat="1" ht="42.75" customHeight="1" x14ac:dyDescent="0.35">
      <c r="A8" s="13">
        <v>4</v>
      </c>
      <c r="B8" s="19" t="s">
        <v>31</v>
      </c>
      <c r="C8" s="15" t="s">
        <v>35</v>
      </c>
      <c r="D8" s="15" t="s">
        <v>3</v>
      </c>
      <c r="E8" s="47">
        <v>335</v>
      </c>
      <c r="F8" s="47">
        <v>335</v>
      </c>
      <c r="G8" s="15" t="s">
        <v>43</v>
      </c>
      <c r="H8" s="18"/>
      <c r="I8" s="41">
        <f t="shared" si="0"/>
        <v>0</v>
      </c>
      <c r="J8" s="42">
        <v>0</v>
      </c>
      <c r="K8" s="41">
        <f t="shared" si="1"/>
        <v>0</v>
      </c>
      <c r="L8" s="54"/>
    </row>
    <row r="9" spans="1:12" s="23" customFormat="1" ht="17.25" customHeight="1" x14ac:dyDescent="0.35">
      <c r="A9" s="56" t="s">
        <v>22</v>
      </c>
      <c r="B9" s="57"/>
      <c r="C9" s="58"/>
      <c r="D9" s="20">
        <f>D5</f>
        <v>41501</v>
      </c>
      <c r="E9" s="20">
        <f>SUM(E5:E8)</f>
        <v>58174.57</v>
      </c>
      <c r="F9" s="20">
        <f>SUM(F5:F8)</f>
        <v>58174.57</v>
      </c>
      <c r="G9" s="21" t="s">
        <v>44</v>
      </c>
      <c r="H9" s="22" t="s">
        <v>3</v>
      </c>
      <c r="I9" s="43">
        <f>SUM(I5:I8)</f>
        <v>0</v>
      </c>
      <c r="J9" s="43">
        <f>SUM(J5:J8)</f>
        <v>0</v>
      </c>
      <c r="K9" s="43">
        <f>SUM(K5:K8)</f>
        <v>0</v>
      </c>
      <c r="L9" s="55"/>
    </row>
    <row r="10" spans="1:12" s="11" customFormat="1" ht="63" customHeight="1" x14ac:dyDescent="0.35">
      <c r="A10" s="13" t="s">
        <v>32</v>
      </c>
      <c r="B10" s="14" t="s">
        <v>26</v>
      </c>
      <c r="C10" s="15" t="s">
        <v>18</v>
      </c>
      <c r="D10" s="17">
        <v>33997</v>
      </c>
      <c r="E10" s="17">
        <v>40974.6</v>
      </c>
      <c r="F10" s="17">
        <f>E10</f>
        <v>40974.6</v>
      </c>
      <c r="G10" s="15" t="s">
        <v>40</v>
      </c>
      <c r="H10" s="18"/>
      <c r="I10" s="41">
        <f>D10*H10</f>
        <v>0</v>
      </c>
      <c r="J10" s="42">
        <f>I10*0.2</f>
        <v>0</v>
      </c>
      <c r="K10" s="41">
        <f>SUM(I10:J10)</f>
        <v>0</v>
      </c>
      <c r="L10" s="53" t="s">
        <v>23</v>
      </c>
    </row>
    <row r="11" spans="1:12" s="11" customFormat="1" ht="57.75" customHeight="1" x14ac:dyDescent="0.35">
      <c r="A11" s="13" t="s">
        <v>33</v>
      </c>
      <c r="B11" s="19" t="s">
        <v>19</v>
      </c>
      <c r="C11" s="15" t="s">
        <v>3</v>
      </c>
      <c r="D11" s="15" t="s">
        <v>3</v>
      </c>
      <c r="E11" s="47">
        <v>2856</v>
      </c>
      <c r="F11" s="47">
        <f>E11</f>
        <v>2856</v>
      </c>
      <c r="G11" s="15" t="s">
        <v>34</v>
      </c>
      <c r="H11" s="18"/>
      <c r="I11" s="41">
        <f t="shared" ref="I11:I12" si="2">E11*H11</f>
        <v>0</v>
      </c>
      <c r="J11" s="42">
        <v>0</v>
      </c>
      <c r="K11" s="41">
        <f>SUM(I11:J11)</f>
        <v>0</v>
      </c>
      <c r="L11" s="54"/>
    </row>
    <row r="12" spans="1:12" s="11" customFormat="1" ht="57.75" customHeight="1" x14ac:dyDescent="0.35">
      <c r="A12" s="13" t="s">
        <v>37</v>
      </c>
      <c r="B12" s="19" t="s">
        <v>31</v>
      </c>
      <c r="C12" s="15" t="s">
        <v>35</v>
      </c>
      <c r="D12" s="15" t="s">
        <v>3</v>
      </c>
      <c r="E12" s="45">
        <v>11</v>
      </c>
      <c r="F12" s="45">
        <v>11</v>
      </c>
      <c r="G12" s="15" t="s">
        <v>36</v>
      </c>
      <c r="H12" s="18"/>
      <c r="I12" s="41">
        <f t="shared" si="2"/>
        <v>0</v>
      </c>
      <c r="J12" s="42">
        <v>0</v>
      </c>
      <c r="K12" s="41">
        <f>SUM(I12:J12)</f>
        <v>0</v>
      </c>
      <c r="L12" s="54"/>
    </row>
    <row r="13" spans="1:12" s="11" customFormat="1" ht="12.75" customHeight="1" x14ac:dyDescent="0.35">
      <c r="A13" s="56" t="s">
        <v>27</v>
      </c>
      <c r="B13" s="57"/>
      <c r="C13" s="58"/>
      <c r="D13" s="20">
        <f>D10</f>
        <v>33997</v>
      </c>
      <c r="E13" s="20">
        <f>SUM(E10:E12)</f>
        <v>43841.599999999999</v>
      </c>
      <c r="F13" s="20">
        <f>SUM(F10:F12)</f>
        <v>43841.599999999999</v>
      </c>
      <c r="G13" s="21" t="s">
        <v>38</v>
      </c>
      <c r="H13" s="22" t="s">
        <v>3</v>
      </c>
      <c r="I13" s="43">
        <f>SUM(I10:I12)</f>
        <v>0</v>
      </c>
      <c r="J13" s="43">
        <f>SUM(J10:J12)</f>
        <v>0</v>
      </c>
      <c r="K13" s="43">
        <f>SUM(K10:K12)</f>
        <v>0</v>
      </c>
      <c r="L13" s="55"/>
    </row>
    <row r="14" spans="1:12" s="27" customFormat="1" ht="13.5" customHeight="1" x14ac:dyDescent="0.35">
      <c r="A14" s="49" t="s">
        <v>2</v>
      </c>
      <c r="B14" s="50"/>
      <c r="C14" s="51"/>
      <c r="D14" s="24">
        <f>D9+D13</f>
        <v>75498</v>
      </c>
      <c r="E14" s="25">
        <f>E9+E13</f>
        <v>102016.17</v>
      </c>
      <c r="F14" s="25">
        <f>F9+F13</f>
        <v>102016.17</v>
      </c>
      <c r="G14" s="26" t="s">
        <v>45</v>
      </c>
      <c r="H14" s="26" t="s">
        <v>3</v>
      </c>
      <c r="I14" s="44">
        <f>I9+I13</f>
        <v>0</v>
      </c>
      <c r="J14" s="44">
        <f>J9+J13</f>
        <v>0</v>
      </c>
      <c r="K14" s="44">
        <f>K9+K13</f>
        <v>0</v>
      </c>
      <c r="L14" s="26" t="s">
        <v>3</v>
      </c>
    </row>
    <row r="15" spans="1:12" s="27" customFormat="1" ht="49.5" customHeight="1" x14ac:dyDescent="0.35">
      <c r="A15" s="52" t="s">
        <v>28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s="27" customFormat="1" ht="15.5" x14ac:dyDescent="0.35">
      <c r="A16" s="28"/>
      <c r="B16" s="28"/>
      <c r="C16" s="28"/>
      <c r="D16" s="29"/>
      <c r="E16" s="30"/>
      <c r="F16" s="29"/>
      <c r="G16" s="31"/>
      <c r="H16" s="32"/>
      <c r="I16" s="29"/>
      <c r="J16" s="33"/>
      <c r="K16" s="29"/>
      <c r="L16" s="32"/>
    </row>
    <row r="17" spans="1:11" s="35" customFormat="1" ht="15.5" x14ac:dyDescent="0.35">
      <c r="A17" s="34"/>
      <c r="K17" s="36"/>
    </row>
    <row r="18" spans="1:11" s="40" customFormat="1" ht="15" x14ac:dyDescent="0.3">
      <c r="A18" s="37"/>
      <c r="B18" s="38" t="s">
        <v>0</v>
      </c>
      <c r="C18" s="39" t="s">
        <v>7</v>
      </c>
      <c r="D18" s="39"/>
    </row>
    <row r="19" spans="1:11" s="1" customFormat="1" x14ac:dyDescent="0.3">
      <c r="A19" s="9"/>
    </row>
    <row r="22" spans="1:11" x14ac:dyDescent="0.35">
      <c r="G22" s="4" t="s">
        <v>39</v>
      </c>
    </row>
  </sheetData>
  <mergeCells count="7">
    <mergeCell ref="A3:L3"/>
    <mergeCell ref="A14:C14"/>
    <mergeCell ref="A15:L15"/>
    <mergeCell ref="L5:L9"/>
    <mergeCell ref="L10:L13"/>
    <mergeCell ref="A13:C13"/>
    <mergeCell ref="A9:C9"/>
  </mergeCells>
  <printOptions horizontalCentered="1"/>
  <pageMargins left="0.19685039370078741" right="0.19685039370078741" top="0.59055118110236227" bottom="0.74803149606299213" header="0.31496062992125984" footer="0.31496062992125984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2024-09-27T13:28:16Z</dcterms:modified>
</cp:coreProperties>
</file>